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Hoja1 (2)" sheetId="2" r:id="rId1"/>
  </sheets>
  <calcPr calcId="152511"/>
</workbook>
</file>

<file path=xl/calcChain.xml><?xml version="1.0" encoding="utf-8"?>
<calcChain xmlns="http://schemas.openxmlformats.org/spreadsheetml/2006/main">
  <c r="N6" i="2" l="1"/>
  <c r="N7" i="2"/>
  <c r="N5" i="2"/>
  <c r="N9" i="2" s="1"/>
  <c r="L6" i="2"/>
  <c r="M6" i="2"/>
  <c r="O6" i="2"/>
  <c r="L7" i="2"/>
  <c r="M7" i="2"/>
  <c r="O7" i="2"/>
  <c r="O5" i="2"/>
  <c r="O9" i="2" s="1"/>
  <c r="L5" i="2"/>
  <c r="L9" i="2" s="1"/>
  <c r="M5" i="2"/>
  <c r="M9" i="2" s="1"/>
  <c r="L11" i="2" l="1"/>
  <c r="E7" i="2" l="1"/>
  <c r="E6" i="2"/>
  <c r="E5" i="2"/>
  <c r="B12" i="2"/>
  <c r="H10" i="2"/>
  <c r="G9" i="2"/>
  <c r="D9" i="2"/>
  <c r="C9" i="2"/>
  <c r="C13" i="2" s="1"/>
  <c r="B9" i="2"/>
  <c r="H8" i="2"/>
  <c r="H7" i="2"/>
  <c r="H6" i="2"/>
  <c r="H5" i="2"/>
  <c r="D13" i="2" l="1"/>
  <c r="E9" i="2"/>
  <c r="B13" i="2"/>
  <c r="H9" i="2"/>
</calcChain>
</file>

<file path=xl/sharedStrings.xml><?xml version="1.0" encoding="utf-8"?>
<sst xmlns="http://schemas.openxmlformats.org/spreadsheetml/2006/main" count="31" uniqueCount="31">
  <si>
    <t>CAPITULO</t>
  </si>
  <si>
    <t>CAPITULO 1000. SERVICIOS PERSONALES</t>
  </si>
  <si>
    <t>CAPITULO 2000. MATERIALES Y SUMINISTROS</t>
  </si>
  <si>
    <t>CAPITULO 3000. SERVICIOS GENERALES</t>
  </si>
  <si>
    <t>CAPITULO 5000. ADQUISICIONES</t>
  </si>
  <si>
    <t>REINTEGROS A LA SECRETARIA DE FINANZAS</t>
  </si>
  <si>
    <t>TOTAL</t>
  </si>
  <si>
    <t>SUBTOTAL</t>
  </si>
  <si>
    <t>AMPLIACIÓN PRESUPUESTAL</t>
  </si>
  <si>
    <t>MENOS PRESUPUESTO NO RECAUDADO</t>
  </si>
  <si>
    <t>MODIFICACION PRESUPUESTAL 2018</t>
  </si>
  <si>
    <t>SIN  PRESUPUESTO PARA MOBILIARIO Y EQUIPO, COMPUTADORAS PARA EDICIÓN, CAMÀRAS Y ACCESORIOS, VEHÍCULOS AUSTEROS, AMPLIACIÓN COBERTURA, SEGUNDO CANAL AL AIRE CANAL 24.2, TEATRO ESTUDIO Y AMPLIACIÓN DE ESPACIOS DE PRODUCCIÓN, PANELERÍA MÓVIL, NUEVAS ESCENOGRÁFIAS, AMPLIACIÓN UNIDAD MÓVIL, TRANSPORTE DE VIDEO Y AUDIO DE CONTRIBUCIÓN Y TRANSMISOR DE RADIO DIGITAL Y ADQUISICION DE LICENCIAS.</t>
  </si>
  <si>
    <t>DEBILIDADES DEL PRESUPUESTO</t>
  </si>
  <si>
    <t xml:space="preserve">SE RECONSIDERA LAS ACCIONES PROGRAMADAS, POR EL INCREMENTO DEL PERSONAL QUE IMPACTA EN CADA UNO DE LOS CAPITULOS; LA FALTA DE ESPACIO DIGNOS , LA AMPLIACIÓN Y TRANSMISION DE NUESTRA SEÑAL  Y DE AQUEL EQUIPO NECESARIO PARA PRODUCIR MATERIAL DE CALIDAD; SON ELEMENTOS IMPORTANTES PARA HACER DEL SISTEMA PÚBLICO FUERTE Y DE RESULTADOS.
</t>
  </si>
  <si>
    <t>DESIGNACIÓN PRESUPUESTARIA</t>
  </si>
  <si>
    <t>% DE INCREMENTO</t>
  </si>
  <si>
    <t>SIN PRESUPUESTO PARA FORTALECER LA PRODUCCIÓN DE CALIDAD EN VIVO, SERIALES Y COOPRODUCCIONES, ASÍ COMO LA OPERACIÓN DEL SIZART.</t>
  </si>
  <si>
    <t>CONSIDERACIONES AL PRESUPUESTO MODIFICADO</t>
  </si>
  <si>
    <t>PRESUPUESTO ORIENTADO A LA OPERACIÓN, MANTENIMIENTO E INSUMOS ELECTRÓNICOS: MATERIAL ELECTRICO, HERRAMIENTAS, CONSUMIBLES, ALIMENTOS AL PERSONAL, GASOLINA,  MANTENIMIENTO DE PARQUE VEHÍCULAR Y DE EDIFICIO.</t>
  </si>
  <si>
    <t>PRESUPUESTO ORIENTADO AL SERVICIO DE TELECOMUNICACIONES, STREAMING Y REDES SOCIALES, SERVICIOS TECNICOS (IFETEL), MANTENIMIENTO Y CONSERVACION DE EQUIPOS, IMPUESTOS SOBRE NÓMINA Y OTROS.</t>
  </si>
  <si>
    <t>LA MODIFICACIÓN PRESUPUESTAL IMPACTA EN LA CALIDAD Y CANTIDAD DE PRODUCCIONES EN VIVO, SERIES, PRODUCCIONES ENTRE OTROS.</t>
  </si>
  <si>
    <t>PRESUPUESTO ORIENTADO A LA ADQUISICION DEL ENCODER PARA LA TRANSMISION DEL SEGUNDO CANAL DEL SISTEMA.</t>
  </si>
  <si>
    <t>PRESUPUESTO CONTROLADO Y OPERADO POR LA SECRETARIA DE ADMINISTRACIÓN, SE INCREMENTO EN UN 33% LA PLANTILLA DE PERSONAL Y CARECE DE ESTIMULOS AL PERSONAL POR TRABAJO EXTRAORDINARIO.</t>
  </si>
  <si>
    <t>PLANTILLA DE PERSONAL:
BASE                                 31 
CONTRATO                    43
MANDOS MEDIOS     18
TOTAL                               92</t>
  </si>
  <si>
    <t xml:space="preserve">AHORROS PRESUPUESTALES EN LOS DEMAS CAPITULOS ORIENTADOS PARA CUBRIR ESTIMULOS Y HORAS EXTRAS AL PERSONAL NO CONSIDERADOS EN EL PRESUPUESTO </t>
  </si>
  <si>
    <t>SIN PRESUPUESTO PARA DIGNIFICAR LAS OFICINAS DE RADIO Y ADMINISTRACIÓN Y CONSTRUCCIÓN DEL COMEDOR DEL SIZART, ASÍ COMO MATERIAL ELECTRONICO, CONSUMIBLES Y DE MANTENIMIENTO.</t>
  </si>
  <si>
    <t>RADIO</t>
  </si>
  <si>
    <t>TELEVISION</t>
  </si>
  <si>
    <t>SISTEMAS</t>
  </si>
  <si>
    <t>ADMINISTRACIÓN</t>
  </si>
  <si>
    <t>APLICACIÓN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</si>
</sst>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406338</xdr:colOff>
      <xdr:row>0</xdr:row>
      <xdr:rowOff>800100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0388" cy="800100"/>
        </a:xfrm>
        <a:prstGeom prst="rect">
          <a:avLst/>
        </a:prstGeom>
      </xdr:spPr>
    </xdr:pic>
    <xdr:clientData/>
  </xdr:twoCellAnchor>
  <xdr:twoCellAnchor editAs="oneCell">
    <xdr:from>
      <xdr:col>9</xdr:col>
      <xdr:colOff>35700</xdr:colOff>
      <xdr:row>0</xdr:row>
      <xdr:rowOff>54750</xdr:rowOff>
    </xdr:from>
    <xdr:to>
      <xdr:col>9</xdr:col>
      <xdr:colOff>1131137</xdr:colOff>
      <xdr:row>0</xdr:row>
      <xdr:rowOff>1019175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025" y="54750"/>
          <a:ext cx="1095437" cy="964425"/>
        </a:xfrm>
        <a:prstGeom prst="rect">
          <a:avLst/>
        </a:prstGeom>
      </xdr:spPr>
    </xdr:pic>
    <xdr:clientData/>
  </xdr:twoCellAnchor>
  <xdr:twoCellAnchor>
    <xdr:from>
      <xdr:col>2</xdr:col>
      <xdr:colOff>581024</xdr:colOff>
      <xdr:row>0</xdr:row>
      <xdr:rowOff>28575</xdr:rowOff>
    </xdr:from>
    <xdr:to>
      <xdr:col>8</xdr:col>
      <xdr:colOff>914399</xdr:colOff>
      <xdr:row>0</xdr:row>
      <xdr:rowOff>1104900</xdr:rowOff>
    </xdr:to>
    <xdr:sp macro="" textlink="">
      <xdr:nvSpPr>
        <xdr:cNvPr id="4" name="CuadroTexto 3"/>
        <xdr:cNvSpPr txBox="1"/>
      </xdr:nvSpPr>
      <xdr:spPr>
        <a:xfrm>
          <a:off x="2505074" y="28575"/>
          <a:ext cx="5781675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600" b="1"/>
            <a:t>DIRECCIÓN</a:t>
          </a:r>
          <a:r>
            <a:rPr lang="es-ES" sz="1600" b="1" baseline="0"/>
            <a:t> GENERAL</a:t>
          </a:r>
        </a:p>
        <a:p>
          <a:pPr algn="ctr"/>
          <a:r>
            <a:rPr lang="es-ES" sz="1100" b="1" baseline="0"/>
            <a:t>COORDINACIÓN ADMINISTRATIVA.</a:t>
          </a:r>
        </a:p>
        <a:p>
          <a:pPr algn="ctr"/>
          <a:endParaRPr lang="es-ES" sz="1100" b="1" baseline="0"/>
        </a:p>
        <a:p>
          <a:pPr algn="ctr"/>
          <a:r>
            <a:rPr lang="es-ES" sz="1200" b="1" baseline="0"/>
            <a:t>ORIGEN Y APLICACIÓN AL PRESUPUESTO</a:t>
          </a:r>
        </a:p>
        <a:p>
          <a:pPr algn="ctr"/>
          <a:r>
            <a:rPr lang="es-ES" sz="1200" b="1" baseline="0"/>
            <a:t>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F5" sqref="F5"/>
    </sheetView>
  </sheetViews>
  <sheetFormatPr baseColWidth="10" defaultColWidth="9.140625" defaultRowHeight="15" x14ac:dyDescent="0.25"/>
  <cols>
    <col min="1" max="1" width="16.7109375" style="1" customWidth="1"/>
    <col min="2" max="4" width="12.140625" style="1" bestFit="1" customWidth="1"/>
    <col min="5" max="5" width="8" style="1" customWidth="1"/>
    <col min="6" max="6" width="37" style="1" customWidth="1"/>
    <col min="7" max="7" width="12.42578125" style="1" customWidth="1"/>
    <col min="8" max="8" width="12.7109375" style="1" hidden="1" customWidth="1"/>
    <col min="9" max="9" width="19.85546875" style="1" customWidth="1"/>
    <col min="10" max="10" width="21.28515625" style="1" customWidth="1"/>
    <col min="11" max="11" width="6.28515625" style="1" customWidth="1"/>
    <col min="12" max="15" width="16" style="25" customWidth="1"/>
    <col min="16" max="16" width="21.85546875" style="1" customWidth="1"/>
    <col min="17" max="16384" width="9.140625" style="1"/>
  </cols>
  <sheetData>
    <row r="1" spans="1:15" ht="104.25" customHeight="1" x14ac:dyDescent="0.25"/>
    <row r="3" spans="1:15" x14ac:dyDescent="0.25">
      <c r="A3" s="31" t="s">
        <v>0</v>
      </c>
      <c r="B3" s="31" t="s">
        <v>14</v>
      </c>
      <c r="C3" s="31"/>
      <c r="D3" s="31"/>
      <c r="E3" s="35" t="s">
        <v>15</v>
      </c>
      <c r="F3" s="31" t="s">
        <v>12</v>
      </c>
      <c r="G3" s="33" t="s">
        <v>10</v>
      </c>
      <c r="I3" s="38" t="s">
        <v>17</v>
      </c>
      <c r="J3" s="38"/>
      <c r="L3" s="32" t="s">
        <v>30</v>
      </c>
      <c r="M3" s="32"/>
      <c r="N3" s="32"/>
      <c r="O3" s="32"/>
    </row>
    <row r="4" spans="1:15" ht="21.75" customHeight="1" x14ac:dyDescent="0.25">
      <c r="A4" s="31"/>
      <c r="B4" s="11">
        <v>2016</v>
      </c>
      <c r="C4" s="11">
        <v>2017</v>
      </c>
      <c r="D4" s="11">
        <v>2018</v>
      </c>
      <c r="E4" s="35"/>
      <c r="F4" s="31"/>
      <c r="G4" s="34"/>
      <c r="I4" s="38"/>
      <c r="J4" s="38"/>
      <c r="L4" s="24" t="s">
        <v>26</v>
      </c>
      <c r="M4" s="24" t="s">
        <v>27</v>
      </c>
      <c r="N4" s="24" t="s">
        <v>28</v>
      </c>
      <c r="O4" s="24" t="s">
        <v>29</v>
      </c>
    </row>
    <row r="5" spans="1:15" ht="70.5" customHeight="1" x14ac:dyDescent="0.25">
      <c r="A5" s="3" t="s">
        <v>1</v>
      </c>
      <c r="B5" s="20">
        <v>3024000</v>
      </c>
      <c r="C5" s="20">
        <v>15363629</v>
      </c>
      <c r="D5" s="20">
        <v>26854400</v>
      </c>
      <c r="E5" s="12">
        <f>(D5-C5)/D5*100</f>
        <v>42.789155594613923</v>
      </c>
      <c r="F5" s="3" t="s">
        <v>22</v>
      </c>
      <c r="G5" s="6">
        <v>26854400</v>
      </c>
      <c r="H5" s="2">
        <f>D5-C5</f>
        <v>11490771</v>
      </c>
      <c r="I5" s="3" t="s">
        <v>23</v>
      </c>
      <c r="J5" s="3" t="s">
        <v>24</v>
      </c>
      <c r="L5" s="26">
        <f>G5*0.2</f>
        <v>5370880</v>
      </c>
      <c r="M5" s="26">
        <f>G5*0.6</f>
        <v>16112640</v>
      </c>
      <c r="N5" s="26">
        <f>G5*0.1</f>
        <v>2685440</v>
      </c>
      <c r="O5" s="26">
        <f>G5*0.1</f>
        <v>2685440</v>
      </c>
    </row>
    <row r="6" spans="1:15" ht="61.5" customHeight="1" x14ac:dyDescent="0.25">
      <c r="A6" s="3" t="s">
        <v>2</v>
      </c>
      <c r="B6" s="20">
        <v>509820</v>
      </c>
      <c r="C6" s="20">
        <v>497600</v>
      </c>
      <c r="D6" s="20">
        <v>497600</v>
      </c>
      <c r="E6" s="12">
        <f>(D6-C6)/D6*100</f>
        <v>0</v>
      </c>
      <c r="F6" s="3" t="s">
        <v>25</v>
      </c>
      <c r="G6" s="6">
        <v>1728000</v>
      </c>
      <c r="H6" s="2">
        <f t="shared" ref="H6:H10" si="0">D6-C6</f>
        <v>0</v>
      </c>
      <c r="I6" s="39" t="s">
        <v>18</v>
      </c>
      <c r="J6" s="39"/>
      <c r="L6" s="26">
        <f t="shared" ref="L6:L7" si="1">G6*0.2</f>
        <v>345600</v>
      </c>
      <c r="M6" s="26">
        <f t="shared" ref="M6:M7" si="2">G6*0.6</f>
        <v>1036800</v>
      </c>
      <c r="N6" s="26">
        <f t="shared" ref="N6:N7" si="3">G6*0.1</f>
        <v>172800</v>
      </c>
      <c r="O6" s="26">
        <f t="shared" ref="O6:O7" si="4">G6*0.1</f>
        <v>172800</v>
      </c>
    </row>
    <row r="7" spans="1:15" ht="56.25" customHeight="1" x14ac:dyDescent="0.25">
      <c r="A7" s="3" t="s">
        <v>3</v>
      </c>
      <c r="B7" s="20">
        <v>8596500</v>
      </c>
      <c r="C7" s="20">
        <v>8209948</v>
      </c>
      <c r="D7" s="20">
        <v>8209948</v>
      </c>
      <c r="E7" s="12">
        <f>(D7-C7)/D7*100</f>
        <v>0</v>
      </c>
      <c r="F7" s="4" t="s">
        <v>16</v>
      </c>
      <c r="G7" s="6">
        <v>6579548</v>
      </c>
      <c r="H7" s="2">
        <f t="shared" si="0"/>
        <v>0</v>
      </c>
      <c r="I7" s="39" t="s">
        <v>19</v>
      </c>
      <c r="J7" s="39"/>
      <c r="L7" s="26">
        <f t="shared" si="1"/>
        <v>1315909.6000000001</v>
      </c>
      <c r="M7" s="26">
        <f t="shared" si="2"/>
        <v>3947728.8</v>
      </c>
      <c r="N7" s="26">
        <f t="shared" si="3"/>
        <v>657954.80000000005</v>
      </c>
      <c r="O7" s="26">
        <f t="shared" si="4"/>
        <v>657954.80000000005</v>
      </c>
    </row>
    <row r="8" spans="1:15" ht="112.5" x14ac:dyDescent="0.25">
      <c r="A8" s="17" t="s">
        <v>4</v>
      </c>
      <c r="B8" s="21">
        <v>4796000</v>
      </c>
      <c r="C8" s="21">
        <v>0</v>
      </c>
      <c r="D8" s="21">
        <v>0</v>
      </c>
      <c r="E8" s="18">
        <v>0</v>
      </c>
      <c r="F8" s="17" t="s">
        <v>11</v>
      </c>
      <c r="G8" s="5">
        <v>400000</v>
      </c>
      <c r="H8" s="19">
        <f t="shared" si="0"/>
        <v>0</v>
      </c>
      <c r="I8" s="40" t="s">
        <v>21</v>
      </c>
      <c r="J8" s="40"/>
      <c r="L8" s="26"/>
      <c r="M8" s="26">
        <v>400000</v>
      </c>
      <c r="N8" s="26"/>
      <c r="O8" s="26"/>
    </row>
    <row r="9" spans="1:15" x14ac:dyDescent="0.25">
      <c r="A9" s="13" t="s">
        <v>7</v>
      </c>
      <c r="B9" s="22">
        <f>SUM(B5:B8)</f>
        <v>16926320</v>
      </c>
      <c r="C9" s="22">
        <f>SUM(C5:C8)</f>
        <v>24071177</v>
      </c>
      <c r="D9" s="22">
        <f>SUM(D5:D8)</f>
        <v>35561948</v>
      </c>
      <c r="E9" s="23">
        <f>(D9-C9)/D9*100</f>
        <v>32.311984146650232</v>
      </c>
      <c r="F9" s="16"/>
      <c r="G9" s="7">
        <f>SUM(G5:G8)</f>
        <v>35561948</v>
      </c>
      <c r="H9" s="2">
        <f t="shared" si="0"/>
        <v>11490771</v>
      </c>
      <c r="I9" s="37"/>
      <c r="J9" s="37"/>
      <c r="L9" s="27">
        <f>SUM(L5:L8)</f>
        <v>7032389.5999999996</v>
      </c>
      <c r="M9" s="27">
        <f t="shared" ref="M9:O9" si="5">SUM(M5:M8)</f>
        <v>21497168.800000001</v>
      </c>
      <c r="N9" s="27">
        <f t="shared" si="5"/>
        <v>3516194.8</v>
      </c>
      <c r="O9" s="27">
        <f t="shared" si="5"/>
        <v>3516194.8</v>
      </c>
    </row>
    <row r="10" spans="1:15" ht="22.5" customHeight="1" x14ac:dyDescent="0.25">
      <c r="A10" s="14" t="s">
        <v>8</v>
      </c>
      <c r="B10" s="21"/>
      <c r="C10" s="21">
        <v>4222873</v>
      </c>
      <c r="D10" s="21"/>
      <c r="E10" s="21"/>
      <c r="F10" s="28" t="s">
        <v>13</v>
      </c>
      <c r="G10" s="8"/>
      <c r="H10" s="2">
        <f t="shared" si="0"/>
        <v>-4222873</v>
      </c>
      <c r="I10" s="41" t="s">
        <v>20</v>
      </c>
      <c r="J10" s="41"/>
      <c r="L10" s="24">
        <v>20</v>
      </c>
      <c r="M10" s="24">
        <v>60</v>
      </c>
      <c r="N10" s="24">
        <v>10</v>
      </c>
      <c r="O10" s="24">
        <v>10</v>
      </c>
    </row>
    <row r="11" spans="1:15" ht="33.75" x14ac:dyDescent="0.25">
      <c r="A11" s="3" t="s">
        <v>5</v>
      </c>
      <c r="B11" s="20">
        <v>621360</v>
      </c>
      <c r="C11" s="20"/>
      <c r="D11" s="20"/>
      <c r="E11" s="20"/>
      <c r="F11" s="29"/>
      <c r="G11" s="9"/>
      <c r="I11" s="41"/>
      <c r="J11" s="41"/>
      <c r="L11" s="36">
        <f>SUM(L9:O9)</f>
        <v>35561948</v>
      </c>
      <c r="M11" s="36"/>
      <c r="N11" s="36"/>
      <c r="O11" s="36"/>
    </row>
    <row r="12" spans="1:15" ht="33.75" customHeight="1" x14ac:dyDescent="0.25">
      <c r="A12" s="3" t="s">
        <v>9</v>
      </c>
      <c r="B12" s="20">
        <f>6284844.74-B11</f>
        <v>5663484.7400000002</v>
      </c>
      <c r="C12" s="20"/>
      <c r="D12" s="20"/>
      <c r="E12" s="20"/>
      <c r="F12" s="30"/>
      <c r="G12" s="10"/>
      <c r="I12" s="41"/>
      <c r="J12" s="41"/>
    </row>
    <row r="13" spans="1:15" ht="22.5" customHeight="1" x14ac:dyDescent="0.25">
      <c r="A13" s="11" t="s">
        <v>6</v>
      </c>
      <c r="B13" s="22">
        <f>B9+B10-B11-B12</f>
        <v>10641475.26</v>
      </c>
      <c r="C13" s="22">
        <f>C9+C10-C11</f>
        <v>28294050</v>
      </c>
      <c r="D13" s="22">
        <f>D9+D10-D11</f>
        <v>35561948</v>
      </c>
      <c r="E13" s="22"/>
      <c r="F13" s="15"/>
      <c r="G13" s="7"/>
      <c r="I13" s="37"/>
      <c r="J13" s="37"/>
    </row>
  </sheetData>
  <mergeCells count="15">
    <mergeCell ref="L3:O3"/>
    <mergeCell ref="L11:O11"/>
    <mergeCell ref="I13:J13"/>
    <mergeCell ref="F10:F12"/>
    <mergeCell ref="I3:J4"/>
    <mergeCell ref="I6:J6"/>
    <mergeCell ref="I7:J7"/>
    <mergeCell ref="I8:J8"/>
    <mergeCell ref="I10:J12"/>
    <mergeCell ref="I9:J9"/>
    <mergeCell ref="A3:A4"/>
    <mergeCell ref="B3:D3"/>
    <mergeCell ref="E3:E4"/>
    <mergeCell ref="G3:G4"/>
    <mergeCell ref="F3:F4"/>
  </mergeCells>
  <printOptions horizontalCentered="1"/>
  <pageMargins left="0.23622047244094491" right="0.27559055118110237" top="0.74803149606299213" bottom="0.39370078740157483" header="0.31496062992125984" footer="0.31496062992125984"/>
  <pageSetup paperSize="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2018-09-12T18:38:48Z</dcterms:modified>
</cp:coreProperties>
</file>